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6"/>
  </bookViews>
  <sheets>
    <sheet name="Orientações" sheetId="1" state="hidden" r:id="rId1"/>
    <sheet name="Servente" sheetId="2" state="hidden" r:id="rId2"/>
    <sheet name="Cuidador" sheetId="15" r:id="rId3"/>
    <sheet name="Alfabetizador EJA" sheetId="17" r:id="rId4"/>
    <sheet name="Psicopedagogo" sheetId="18" r:id="rId5"/>
    <sheet name="Uniformes" sheetId="12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<sst xmlns="http://schemas.openxmlformats.org/spreadsheetml/2006/main" count="1121" uniqueCount="271">
  <si>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</si>
  <si>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</si>
  <si>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</si>
  <si>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</si>
  <si>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</si>
  <si>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</si>
  <si>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</si>
  <si>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</si>
  <si>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</si>
  <si>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</si>
  <si>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</si>
  <si>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</si>
  <si>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</si>
  <si>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</si>
  <si>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</si>
  <si>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</si>
  <si>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</si>
  <si>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</si>
  <si>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</si>
  <si>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</si>
  <si>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</si>
  <si>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</si>
  <si>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</si>
  <si>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</si>
  <si>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</si>
  <si>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</si>
  <si>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</si>
  <si>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</si>
  <si>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</si>
  <si>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</si>
  <si>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</si>
  <si>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</si>
  <si>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</si>
  <si>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</si>
  <si>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</si>
  <si>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</si>
  <si>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</si>
  <si>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</si>
  <si>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</si>
  <si>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</si>
  <si>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</si>
  <si>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</si>
  <si>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</si>
  <si>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</si>
  <si>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</si>
  <si>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</si>
  <si>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</si>
  <si>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</si>
  <si>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</si>
  <si>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</si>
  <si>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</si>
  <si>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</si>
  <si>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</si>
  <si>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</si>
  <si>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</si>
  <si>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</si>
  <si>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</si>
  <si>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</si>
  <si>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</si>
  <si>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</si>
  <si>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</si>
  <si>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</si>
  <si>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</si>
  <si>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</si>
  <si>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</si>
  <si>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</si>
  <si>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</si>
  <si>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</si>
  <si>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</si>
  <si>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</si>
  <si>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</si>
  <si>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</si>
  <si>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</si>
  <si>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</si>
  <si>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</si>
  <si>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</si>
  <si>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</si>
  <si>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</si>
  <si>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</si>
  <si>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</si>
  <si>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</si>
  <si>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</si>
  <si>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</si>
  <si>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</si>
  <si>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</si>
  <si>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</si>
  <si>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</si>
  <si>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</si>
  <si>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</si>
  <si>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</si>
  <si>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</si>
  <si>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</si>
  <si>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</si>
  <si>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</si>
  <si>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</si>
  <si>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</si>
  <si>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</si>
  <si>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</si>
  <si>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</si>
  <si>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</si>
  <si>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</si>
  <si>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</si>
  <si>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</si>
  <si>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</si>
  <si>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</si>
  <si>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</si>
  <si>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</si>
  <si>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</si>
  <si>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</si>
  <si>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</si>
  <si>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</si>
  <si>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</si>
  <si>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</si>
  <si>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</si>
  <si>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</si>
  <si>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</si>
  <si>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</si>
  <si>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</si>
  <si>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</si>
  <si>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</si>
  <si>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</si>
  <si>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</si>
  <si>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</si>
  <si>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</si>
  <si>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</si>
  <si>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</si>
  <si>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</si>
  <si>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</si>
  <si>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</si>
  <si>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</si>
  <si>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</si>
  <si>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</si>
  <si>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</si>
  <si>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</si>
  <si>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</si>
  <si>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</si>
  <si>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</si>
  <si>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</si>
  <si>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</si>
  <si>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</si>
  <si>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</si>
  <si>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</si>
  <si>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</si>
  <si>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</si>
  <si>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</si>
  <si>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</si>
  <si>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</si>
  <si>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</si>
  <si>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</si>
  <si>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</si>
  <si>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</si>
  <si>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</si>
  <si>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</si>
  <si>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</si>
  <si>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</si>
  <si>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</si>
  <si>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</si>
  <si>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</si>
  <si>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</si>
  <si>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</si>
  <si>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</si>
  <si>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</si>
  <si>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</si>
  <si>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</si>
  <si>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</si>
  <si>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</si>
  <si>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</si>
  <si>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</si>
  <si>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</si>
  <si>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</si>
  <si>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</si>
  <si>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</si>
  <si>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</si>
  <si>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</si>
  <si>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</si>
  <si>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</si>
  <si>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</si>
  <si>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</si>
  <si>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</si>
  <si>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</si>
  <si>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</si>
  <si>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</si>
  <si>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</si>
  <si>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</si>
  <si>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</si>
  <si>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</si>
  <si>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</si>
  <si>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</si>
  <si>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</si>
  <si>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</si>
  <si>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</si>
  <si>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</si>
  <si>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</si>
  <si>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</si>
  <si>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Cuidador</t>
  </si>
  <si>
    <t>44 horas</t>
  </si>
  <si>
    <t>MTE</t>
  </si>
  <si>
    <t>5162-10</t>
  </si>
  <si>
    <t>SEAC-PB</t>
  </si>
  <si>
    <t>01/JANEIRO</t>
  </si>
  <si>
    <t>GRUPO XII c/c § 5º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</si>
  <si>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</si>
  <si>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</si>
  <si>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</si>
  <si>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</si>
  <si>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</si>
  <si>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</si>
  <si>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</si>
  <si>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</si>
  <si>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</si>
  <si>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</si>
  <si>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</si>
  <si>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</si>
  <si>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</si>
  <si>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</si>
  <si>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</si>
  <si>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</si>
  <si>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</si>
  <si>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</si>
  <si>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</si>
  <si>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</si>
  <si>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</si>
  <si>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</si>
  <si>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</si>
  <si>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</si>
  <si>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</si>
  <si>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</si>
  <si>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</si>
  <si>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</si>
  <si>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</si>
  <si>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</si>
  <si>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</si>
  <si>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Alfabetizador de Joves e Adultos</t>
  </si>
  <si>
    <t>2312-05</t>
  </si>
  <si>
    <t>GRUPO XII c/c § 4º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</si>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</sst>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0.0000_ "/>
    <numFmt numFmtId="177" formatCode="_-* #,##0.00_-;\-* #,##0.00_-;_-* &quot;-&quot;??_-;_-@_-"/>
    <numFmt numFmtId="178" formatCode="_-&quot;R$ &quot;* #,##0.00_-;&quot;-R$ &quot;* #,##0.00_-;_-&quot;R$ &quot;* \-??_-;_-@_-"/>
    <numFmt numFmtId="179" formatCode="_-* #,##0_-;\-* #,##0_-;_-* &quot;-&quot;_-;_-@_-"/>
    <numFmt numFmtId="180" formatCode="_-&quot;R$&quot;* #,##0_-;\-&quot;R$&quot;* #,##0_-;_-&quot;R$&quot;* &quot;-&quot;_-;_-@_-"/>
    <numFmt numFmtId="181" formatCode="&quot;R$&quot;\ #,##0.00_);[Red]\(&quot;R$&quot;\ #,##0.00\)"/>
    <numFmt numFmtId="182" formatCode="&quot;R$ &quot;#,##0.00"/>
    <numFmt numFmtId="183" formatCode="&quot;R$&quot;#,##0.00_);[Red]\(&quot;R$&quot;#,##0.00\)"/>
    <numFmt numFmtId="184" formatCode="&quot;R$&quot;#,##0.00_);[Red]&quot;(R$&quot;#,##0.00\)"/>
    <numFmt numFmtId="185" formatCode="0.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1" fillId="0" borderId="0" applyBorder="0" applyAlignment="0" applyProtection="0"/>
    <xf numFmtId="179" fontId="21" fillId="0" borderId="0" applyBorder="0" applyAlignment="0" applyProtection="0"/>
    <xf numFmtId="0" fontId="19" fillId="23" borderId="0" applyNumberFormat="0" applyBorder="0" applyAlignment="0" applyProtection="0">
      <alignment vertical="center"/>
    </xf>
    <xf numFmtId="9" fontId="0" fillId="0" borderId="0" applyBorder="0" applyProtection="0"/>
    <xf numFmtId="0" fontId="25" fillId="0" borderId="20" applyNumberFormat="0" applyFill="0" applyAlignment="0" applyProtection="0">
      <alignment vertical="center"/>
    </xf>
    <xf numFmtId="0" fontId="18" fillId="15" borderId="18" applyNumberFormat="0" applyAlignment="0" applyProtection="0">
      <alignment vertical="center"/>
    </xf>
    <xf numFmtId="177" fontId="21" fillId="0" borderId="0" applyBorder="0" applyAlignment="0" applyProtection="0"/>
    <xf numFmtId="0" fontId="19" fillId="25" borderId="0" applyNumberFormat="0" applyBorder="0" applyAlignment="0" applyProtection="0">
      <alignment vertical="center"/>
    </xf>
    <xf numFmtId="178" fontId="0" fillId="0" borderId="0" applyBorder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9" fillId="33" borderId="21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19" borderId="17" applyNumberFormat="0" applyAlignment="0" applyProtection="0">
      <alignment vertical="center"/>
    </xf>
    <xf numFmtId="0" fontId="24" fillId="14" borderId="19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2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3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2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2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2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1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2" fontId="13" fillId="0" borderId="0" xfId="0" applyNumberFormat="1" applyFont="1" applyAlignment="1">
      <alignment horizontal="center"/>
    </xf>
    <xf numFmtId="182" fontId="14" fillId="11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76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2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8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5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138"/>
    <tableColumn id="2" name="Encargos e Benefícios Anuais, Mensais e Diários" dataDxfId="139"/>
    <tableColumn id="3" name="Comentário" dataDxfId="140"/>
    <tableColumn id="4" name="Valor" totalsRowFunction="custom">
      <totalsRowFormula>TRUNC((SUM(D69:D71)),2)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142"/>
    <tableColumn id="2" name="GPS, FGTS e outras contribuições" dataDxfId="143"/>
    <tableColumn id="3" name="Percentual" totalsRowFunction="custom">
      <totalsRowFormula>SUM(C47:C54)</totalsRowFormula>
       dataDxfId="144"
    </tableColumn>
    <tableColumn id="4" name="Valor " totalsRowFunction="custom">
      <totalsRowFormula>TRUNC(SUM(D47:D54),2)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146"/>
    <tableColumn id="2" name="Insumos Diversos" dataDxfId="147"/>
    <tableColumn id="3" name="Comentário" dataDxfId="148"/>
    <tableColumn id="4" name="Valor" totalsRowFunction="custom">
      <totalsRowFormula>TRUNC(SUM(D113:D117),2)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150"/>
    <tableColumn id="2" name="Custos Indiretos, Tributos e Lucro" dataDxfId="151"/>
    <tableColumn id="3" name="Percentual" dataDxfId="152"/>
    <tableColumn id="4" name="Valor" totalsRowFunction="custom">
      <totalsRowFormula>SUM(D129:D131)</totalsRowFormula>
       dataDxfId="153"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154"/>
    <tableColumn id="2" name="Custo de Reposição do Profissional Ausente" dataDxfId="155"/>
    <tableColumn id="3" name="Comentário" totalsRowLabel="*Nota: Se o titular USUFRUIR do descanso intrajornada, o total é o somatório dos subitens 4.1 e 4.2" dataDxfId="156"/>
    <tableColumn id="4" name="Valor" totalsRowFunction="custom">
      <totalsRowFormula>TRUNC((SUM(D107:D108)),2)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158"/>
    <tableColumn id="2" name="Substituto na Intrajornada " dataDxfId="159"/>
    <tableColumn id="3" name="Comentário" dataDxfId="160"/>
    <tableColumn id="4" name="Valor" totalsRowFunction="custom">
      <totalsRowFormula>D102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166"/>
    <tableColumn id="2" name="Substituto nas Ausências Legais" dataDxfId="167"/>
    <tableColumn id="3" name="Percentual" totalsRowFunction="custom">
      <totalsRowFormula>SUM(C92:C97)</totalsRowFormula>
       dataDxfId="168"
    </tableColumn>
    <tableColumn id="4" name="Valor" totalsRowFunction="custom">
      <totalsRowFormula>TRUNC((SUM(D92:D97)),2)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170"/>
    <tableColumn id="2" name="Composição da Remuneração" dataDxfId="171"/>
    <tableColumn id="3" name="Comentário" dataDxfId="172"/>
    <tableColumn id="4" name="Valor" totalsRowFunction="custom">
      <totalsRowFormula>TRUNC((SUM(D25:D30)),2)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174"/>
    <tableColumn id="2" name="Benefícios Mensais e Diários" dataDxfId="175"/>
    <tableColumn id="3" name="Comentário" dataDxfId="176"/>
    <tableColumn id="4" name="Valor" totalsRowFunction="custom">
      <totalsRowFormula>TRUNC((SUM(D59:D64)),2)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178"/>
    <tableColumn id="2" name="Descrição" dataDxfId="179"/>
    <tableColumn id="3" name="Comentário" dataDxfId="180"/>
    <tableColumn id="4" name="Valor" dataDxfId="181"/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SUM(G3:G5)</totalsRowFormula>
       dataDxfId="252"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9" workbookViewId="0">
      <selection activeCell="H17" sqref="H17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0.88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3.55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84.79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226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25.86</v>
      </c>
      <c r="F132" s="99" t="s">
        <v>224</v>
      </c>
      <c r="G132" s="100">
        <f>TRUNC((G130/G131),2)</f>
        <v>3978.66</v>
      </c>
    </row>
    <row r="133" ht="15.75" spans="1:4">
      <c r="A133" s="56"/>
      <c r="B133" t="s">
        <v>229</v>
      </c>
      <c r="C133" s="74">
        <v>0.03</v>
      </c>
      <c r="D133" s="58">
        <f t="shared" si="3"/>
        <v>119.35</v>
      </c>
    </row>
    <row r="134" spans="1:4">
      <c r="A134" s="56"/>
      <c r="B134" t="s">
        <v>230</v>
      </c>
      <c r="C134" s="74">
        <v>0.05</v>
      </c>
      <c r="D134" s="58">
        <f t="shared" si="3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231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18" sqref="F18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Alfabetizador de Joves e Adultos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1" workbookViewId="0">
      <selection activeCell="I144" sqref="I144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K11" sqref="K11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237</v>
      </c>
      <c r="B2" s="16"/>
      <c r="C2" s="15"/>
      <c r="D2" s="17"/>
      <c r="E2" s="15"/>
      <c r="F2" s="15"/>
      <c r="G2" s="15"/>
      <c r="H2" s="15"/>
    </row>
    <row r="3" spans="1:8">
      <c r="A3" s="18" t="s">
        <v>238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239</v>
      </c>
      <c r="B4" s="21" t="s">
        <v>240</v>
      </c>
      <c r="C4" s="21" t="s">
        <v>241</v>
      </c>
      <c r="D4" s="21" t="s">
        <v>242</v>
      </c>
      <c r="E4" s="21" t="s">
        <v>243</v>
      </c>
      <c r="F4" s="21" t="s">
        <v>244</v>
      </c>
      <c r="G4" s="21" t="s">
        <v>245</v>
      </c>
      <c r="H4" s="21" t="s">
        <v>246</v>
      </c>
    </row>
    <row r="5" ht="30" spans="1:8">
      <c r="A5" s="22">
        <v>1</v>
      </c>
      <c r="B5" s="23" t="s">
        <v>247</v>
      </c>
      <c r="C5" s="24" t="s">
        <v>248</v>
      </c>
      <c r="D5" s="23" t="s">
        <v>249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250</v>
      </c>
      <c r="C6" s="24" t="s">
        <v>251</v>
      </c>
      <c r="D6" s="23" t="s">
        <v>249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252</v>
      </c>
      <c r="C7" s="24" t="s">
        <v>253</v>
      </c>
      <c r="D7" s="23" t="s">
        <v>249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252</v>
      </c>
      <c r="C8" s="24" t="s">
        <v>254</v>
      </c>
      <c r="D8" s="23" t="s">
        <v>249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255</v>
      </c>
      <c r="C9" s="24" t="s">
        <v>256</v>
      </c>
      <c r="D9" s="23" t="s">
        <v>257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258</v>
      </c>
      <c r="C10" s="24" t="s">
        <v>259</v>
      </c>
      <c r="D10" s="23" t="s">
        <v>257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260</v>
      </c>
      <c r="C11" s="24" t="s">
        <v>261</v>
      </c>
      <c r="D11" s="23" t="s">
        <v>249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J18" sqref="J18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262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249</v>
      </c>
      <c r="D2" s="4" t="s">
        <v>263</v>
      </c>
      <c r="E2" s="4" t="s">
        <v>264</v>
      </c>
      <c r="F2" s="4" t="s">
        <v>265</v>
      </c>
      <c r="G2" s="4" t="s">
        <v>266</v>
      </c>
    </row>
    <row r="3" ht="75" spans="1:7">
      <c r="A3" s="4">
        <v>20</v>
      </c>
      <c r="B3" s="5" t="s">
        <v>267</v>
      </c>
      <c r="C3" s="4" t="s">
        <v>268</v>
      </c>
      <c r="D3" s="4">
        <v>1</v>
      </c>
      <c r="E3" s="4">
        <v>12</v>
      </c>
      <c r="F3" s="6">
        <f>Cuidador!D147</f>
        <v>3978.65</v>
      </c>
      <c r="G3" s="7">
        <f>(D3*F3)*(E3)</f>
        <v>47743.8</v>
      </c>
    </row>
    <row r="4" ht="90" spans="1:7">
      <c r="A4" s="4">
        <v>21</v>
      </c>
      <c r="B4" s="5" t="s">
        <v>269</v>
      </c>
      <c r="C4" s="4" t="s">
        <v>268</v>
      </c>
      <c r="D4" s="4">
        <v>1</v>
      </c>
      <c r="E4" s="4">
        <v>12</v>
      </c>
      <c r="F4" s="6">
        <f>'Alfabetizador EJA'!D147</f>
        <v>5908.1</v>
      </c>
      <c r="G4" s="7">
        <f>(D4*F4)*(E4)</f>
        <v>70897.2</v>
      </c>
    </row>
    <row r="5" ht="90" spans="1:7">
      <c r="A5" s="8">
        <v>22</v>
      </c>
      <c r="B5" s="9" t="s">
        <v>270</v>
      </c>
      <c r="C5" s="4" t="s">
        <v>268</v>
      </c>
      <c r="D5" s="8">
        <v>1</v>
      </c>
      <c r="E5" s="8">
        <v>12</v>
      </c>
      <c r="F5" s="7">
        <f>Psicopedagogo!D147</f>
        <v>5908.1</v>
      </c>
      <c r="G5" s="7">
        <f>(D5*F5)*(E5)</f>
        <v>70897.2</v>
      </c>
    </row>
    <row r="6" spans="1:7">
      <c r="A6" s="10" t="s">
        <v>204</v>
      </c>
      <c r="B6" s="10"/>
      <c r="C6" s="10"/>
      <c r="D6" s="10"/>
      <c r="E6" s="10"/>
      <c r="F6" s="10"/>
      <c r="G6" s="11">
        <f>SUM(G3:G5)</f>
        <v>189538.2</v>
      </c>
    </row>
    <row r="7" spans="1:7">
      <c r="A7" s="12"/>
      <c r="B7" s="12"/>
      <c r="C7" s="12"/>
      <c r="D7" s="12"/>
      <c r="E7" s="12"/>
      <c r="F7" s="12"/>
      <c r="G7" s="12"/>
    </row>
    <row r="8" spans="1:7">
      <c r="A8" s="10"/>
      <c r="B8" s="10"/>
      <c r="C8" s="10"/>
      <c r="D8" s="10"/>
      <c r="E8" s="10"/>
      <c r="F8" s="10"/>
      <c r="G8" s="10"/>
    </row>
    <row r="9" spans="1:7">
      <c r="A9" s="10"/>
      <c r="B9" s="10"/>
      <c r="C9" s="10"/>
      <c r="D9" s="10"/>
      <c r="E9" s="10"/>
      <c r="F9" s="10"/>
      <c r="G9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Cuidador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2021-09-29T15:28:33Z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